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nda\Annual Co Fin Stmt\"/>
    </mc:Choice>
  </mc:AlternateContent>
  <xr:revisionPtr revIDLastSave="0" documentId="13_ncr:1_{E67179EE-649F-4133-81C7-0E31C6229595}" xr6:coauthVersionLast="40" xr6:coauthVersionMax="40" xr10:uidLastSave="{00000000-0000-0000-0000-000000000000}"/>
  <bookViews>
    <workbookView xWindow="28680" yWindow="-225" windowWidth="24240" windowHeight="13140" xr2:uid="{00000000-000D-0000-FFFF-FFFF00000000}"/>
  </bookViews>
  <sheets>
    <sheet name="Jan" sheetId="1" r:id="rId1"/>
  </sheets>
  <calcPr calcId="181029"/>
</workbook>
</file>

<file path=xl/calcChain.xml><?xml version="1.0" encoding="utf-8"?>
<calcChain xmlns="http://schemas.openxmlformats.org/spreadsheetml/2006/main">
  <c r="E38" i="1" l="1"/>
  <c r="E39" i="1"/>
  <c r="I23" i="1" l="1"/>
  <c r="M42" i="1" l="1"/>
  <c r="H42" i="1" l="1"/>
  <c r="E43" i="1"/>
  <c r="M33" i="1"/>
  <c r="L23" i="1"/>
  <c r="K23" i="1"/>
  <c r="J23" i="1"/>
  <c r="H23" i="1"/>
  <c r="G23" i="1"/>
  <c r="F23" i="1"/>
  <c r="E23" i="1"/>
  <c r="D23" i="1"/>
  <c r="M22" i="1"/>
  <c r="M21" i="1"/>
  <c r="M20" i="1"/>
  <c r="K17" i="1"/>
  <c r="J17" i="1"/>
  <c r="I17" i="1"/>
  <c r="H17" i="1"/>
  <c r="G17" i="1"/>
  <c r="F17" i="1"/>
  <c r="E17" i="1"/>
  <c r="D17" i="1"/>
  <c r="M16" i="1"/>
  <c r="M15" i="1"/>
  <c r="L17" i="1"/>
  <c r="M13" i="1"/>
  <c r="M12" i="1"/>
  <c r="M11" i="1"/>
  <c r="M10" i="1"/>
  <c r="M9" i="1"/>
  <c r="M6" i="1"/>
  <c r="M23" i="1" l="1"/>
  <c r="D25" i="1"/>
  <c r="F25" i="1"/>
  <c r="H25" i="1"/>
  <c r="J25" i="1"/>
  <c r="E25" i="1"/>
  <c r="G25" i="1"/>
  <c r="I25" i="1"/>
  <c r="K25" i="1"/>
  <c r="L25" i="1"/>
  <c r="M17" i="1"/>
  <c r="M14" i="1"/>
  <c r="M25" i="1" l="1"/>
</calcChain>
</file>

<file path=xl/sharedStrings.xml><?xml version="1.0" encoding="utf-8"?>
<sst xmlns="http://schemas.openxmlformats.org/spreadsheetml/2006/main" count="69" uniqueCount="59">
  <si>
    <t>EUREKA FIRE PROTECTION DISTRICT</t>
  </si>
  <si>
    <t>Annual Report of Financial Transactions</t>
  </si>
  <si>
    <t xml:space="preserve">A.  BEGINNING BALANCES * </t>
  </si>
  <si>
    <t>General</t>
  </si>
  <si>
    <t>Ambulance</t>
  </si>
  <si>
    <t>Pension</t>
  </si>
  <si>
    <t>Dispatch</t>
  </si>
  <si>
    <t>Bond Retire.</t>
  </si>
  <si>
    <t>Bond 08</t>
  </si>
  <si>
    <t>Medical</t>
  </si>
  <si>
    <t>Capital</t>
  </si>
  <si>
    <t>Explorers</t>
  </si>
  <si>
    <t>TOTALS</t>
  </si>
  <si>
    <t>B.  SUMMARY OF RECEIPTS</t>
  </si>
  <si>
    <t xml:space="preserve">Tax Revenues  </t>
  </si>
  <si>
    <t xml:space="preserve">Permits/Fees  </t>
  </si>
  <si>
    <t xml:space="preserve">Contractual Agreements  </t>
  </si>
  <si>
    <t xml:space="preserve">Amb Service Charges  </t>
  </si>
  <si>
    <t xml:space="preserve">Int &amp; Investment Income  </t>
  </si>
  <si>
    <t xml:space="preserve">Miscellaneous  </t>
  </si>
  <si>
    <t xml:space="preserve">Due (To) From  </t>
  </si>
  <si>
    <t xml:space="preserve">Funds from Sale of Bonds  </t>
  </si>
  <si>
    <t xml:space="preserve">  SUBTOTAL  </t>
  </si>
  <si>
    <t>C.  SUMMARY OF DISBURSEMENTS</t>
  </si>
  <si>
    <t xml:space="preserve">General Disbursements </t>
  </si>
  <si>
    <t xml:space="preserve">Payroll W/H Programs </t>
  </si>
  <si>
    <t xml:space="preserve">Due (To) From </t>
  </si>
  <si>
    <t xml:space="preserve">SUBTOTAL </t>
  </si>
  <si>
    <t>D.  ENDING BALANCES *</t>
  </si>
  <si>
    <t>* Includes all cash or deposits in control of collector, all certificates, notes, and other nonreserved investments.</t>
  </si>
  <si>
    <t>E.  SUMMARY OF ENDING BALANCES BY DEPOSITORY  (All Funds)</t>
  </si>
  <si>
    <t>F.  STATEMENT OF INDEBTEDNESS</t>
  </si>
  <si>
    <t>Change in Petty Cash</t>
  </si>
  <si>
    <t>1)</t>
  </si>
  <si>
    <t>Bonded Indebtedness (General Obligation Bonds)</t>
  </si>
  <si>
    <t>Outstanding Beginning of Period</t>
  </si>
  <si>
    <t>Jefferson Bank &amp; Trust</t>
  </si>
  <si>
    <t>Cash Accounts</t>
  </si>
  <si>
    <t>issued</t>
  </si>
  <si>
    <t>Retired</t>
  </si>
  <si>
    <t>Rockwood Bank</t>
  </si>
  <si>
    <t>escrow</t>
  </si>
  <si>
    <t>2)</t>
  </si>
  <si>
    <t>Outstanding End of Period</t>
  </si>
  <si>
    <t>Short-term</t>
  </si>
  <si>
    <t>None</t>
  </si>
  <si>
    <t xml:space="preserve">G.  STATEMENT of ASSESSED VALUATION and TAX RATES  </t>
  </si>
  <si>
    <t>2)  Tax Rates</t>
  </si>
  <si>
    <t>3)  Tax Rates</t>
  </si>
  <si>
    <t>1)  Assessed Valuation</t>
  </si>
  <si>
    <t>Real Estate</t>
  </si>
  <si>
    <t>Personal Property</t>
  </si>
  <si>
    <t>State Assessed RR &amp; Utility</t>
  </si>
  <si>
    <t>Central Dispatch</t>
  </si>
  <si>
    <t>Manufacturer's Equipment</t>
  </si>
  <si>
    <t>Bond Retirement</t>
  </si>
  <si>
    <t>TOTAL</t>
  </si>
  <si>
    <t>Total</t>
  </si>
  <si>
    <t>January 1 through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</si>
</sst>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00"/>
    <numFmt numFmtId="166" formatCode="0.0000"/>
    <numFmt numFmtId="167" formatCode="#,##0.0000"/>
    <numFmt numFmtId="168" formatCode="0.000"/>
  </numFmts>
  <fonts count="16" x14ac:knownFonts="1">
    <font>
      <sz val="9"/>
      <name val="Arial"/>
    </font>
    <font>
      <sz val="9"/>
      <name val="Arial"/>
      <family val="2"/>
    </font>
    <font>
      <b/>
      <sz val="9"/>
      <color indexed="16"/>
      <name val="Times New Roman"/>
      <family val="1"/>
    </font>
    <font>
      <b/>
      <sz val="10"/>
      <color indexed="16"/>
      <name val="Times New Roman"/>
      <family val="1"/>
    </font>
    <font>
      <sz val="9"/>
      <name val="Times New Roman"/>
      <family val="1"/>
    </font>
    <font>
      <b/>
      <i/>
      <sz val="9"/>
      <color indexed="1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/>
    <xf numFmtId="0" fontId="5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164" fontId="4" fillId="0" borderId="0" xfId="0" applyNumberFormat="1" applyFont="1" applyAlignment="1">
      <alignment horizontal="centerContinuous"/>
    </xf>
    <xf numFmtId="0" fontId="7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3" fontId="4" fillId="0" borderId="1" xfId="1" applyFont="1" applyFill="1" applyBorder="1" applyAlignment="1" applyProtection="1">
      <alignment vertical="center"/>
      <protection locked="0"/>
    </xf>
    <xf numFmtId="43" fontId="11" fillId="0" borderId="1" xfId="1" applyFont="1" applyFill="1" applyBorder="1" applyAlignment="1" applyProtection="1">
      <alignment vertical="center"/>
      <protection locked="0"/>
    </xf>
    <xf numFmtId="43" fontId="11" fillId="0" borderId="1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Protection="1"/>
    <xf numFmtId="0" fontId="4" fillId="0" borderId="0" xfId="0" applyFont="1" applyBorder="1" applyProtection="1"/>
    <xf numFmtId="43" fontId="4" fillId="0" borderId="0" xfId="1" applyFont="1" applyBorder="1" applyProtection="1"/>
    <xf numFmtId="43" fontId="11" fillId="0" borderId="0" xfId="1" applyFont="1" applyBorder="1" applyProtection="1"/>
    <xf numFmtId="0" fontId="6" fillId="0" borderId="0" xfId="0" applyFont="1" applyProtection="1"/>
    <xf numFmtId="0" fontId="5" fillId="0" borderId="0" xfId="0" applyFont="1" applyBorder="1"/>
    <xf numFmtId="0" fontId="8" fillId="0" borderId="0" xfId="0" applyFont="1" applyBorder="1"/>
    <xf numFmtId="0" fontId="12" fillId="0" borderId="0" xfId="0" applyFont="1"/>
    <xf numFmtId="0" fontId="10" fillId="0" borderId="2" xfId="0" applyFont="1" applyBorder="1"/>
    <xf numFmtId="0" fontId="4" fillId="0" borderId="3" xfId="0" applyFont="1" applyBorder="1" applyAlignment="1">
      <alignment horizontal="right"/>
    </xf>
    <xf numFmtId="43" fontId="4" fillId="0" borderId="1" xfId="1" applyFont="1" applyBorder="1" applyProtection="1">
      <protection locked="0"/>
    </xf>
    <xf numFmtId="43" fontId="11" fillId="0" borderId="1" xfId="1" applyFont="1" applyBorder="1" applyProtection="1">
      <protection locked="0"/>
    </xf>
    <xf numFmtId="43" fontId="11" fillId="0" borderId="1" xfId="1" applyFont="1" applyBorder="1" applyProtection="1"/>
    <xf numFmtId="43" fontId="11" fillId="0" borderId="1" xfId="1" applyFont="1" applyBorder="1"/>
    <xf numFmtId="43" fontId="4" fillId="0" borderId="1" xfId="1" applyFont="1" applyBorder="1" applyProtection="1"/>
    <xf numFmtId="43" fontId="4" fillId="0" borderId="1" xfId="1" applyFont="1" applyBorder="1"/>
    <xf numFmtId="0" fontId="4" fillId="0" borderId="0" xfId="0" applyFont="1" applyBorder="1"/>
    <xf numFmtId="0" fontId="11" fillId="0" borderId="0" xfId="0" applyFont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43" fontId="4" fillId="0" borderId="1" xfId="1" applyFont="1" applyBorder="1" applyAlignment="1" applyProtection="1">
      <alignment vertical="center"/>
      <protection locked="0"/>
    </xf>
    <xf numFmtId="43" fontId="11" fillId="0" borderId="1" xfId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right" vertical="center"/>
    </xf>
    <xf numFmtId="43" fontId="4" fillId="0" borderId="1" xfId="1" applyFont="1" applyBorder="1" applyAlignment="1" applyProtection="1">
      <alignment vertical="center"/>
    </xf>
    <xf numFmtId="43" fontId="11" fillId="0" borderId="1" xfId="1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3" xfId="0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11" fillId="0" borderId="1" xfId="1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3" fillId="0" borderId="0" xfId="0" applyFont="1"/>
    <xf numFmtId="0" fontId="4" fillId="0" borderId="0" xfId="0" applyFont="1" applyAlignment="1">
      <alignment horizontal="right"/>
    </xf>
    <xf numFmtId="43" fontId="4" fillId="0" borderId="0" xfId="1" applyFont="1" applyFill="1" applyProtection="1">
      <protection locked="0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/>
    <xf numFmtId="44" fontId="11" fillId="0" borderId="0" xfId="2" applyFont="1" applyProtection="1">
      <protection locked="0"/>
    </xf>
    <xf numFmtId="43" fontId="4" fillId="0" borderId="0" xfId="1" applyFont="1" applyProtection="1">
      <protection locked="0"/>
    </xf>
    <xf numFmtId="44" fontId="11" fillId="0" borderId="0" xfId="2" applyFont="1"/>
    <xf numFmtId="2" fontId="4" fillId="0" borderId="0" xfId="0" applyNumberFormat="1" applyFont="1"/>
    <xf numFmtId="44" fontId="12" fillId="0" borderId="0" xfId="2" applyFont="1" applyProtection="1"/>
    <xf numFmtId="39" fontId="4" fillId="0" borderId="0" xfId="1" applyNumberFormat="1" applyFont="1" applyProtection="1">
      <protection locked="0"/>
    </xf>
    <xf numFmtId="0" fontId="14" fillId="0" borderId="0" xfId="0" applyFont="1" applyAlignment="1" applyProtection="1">
      <alignment horizontal="right"/>
      <protection locked="0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15" fillId="0" borderId="0" xfId="0" applyFont="1" applyAlignment="1">
      <alignment horizontal="right"/>
    </xf>
    <xf numFmtId="165" fontId="4" fillId="0" borderId="0" xfId="0" applyNumberFormat="1" applyFont="1"/>
    <xf numFmtId="166" fontId="4" fillId="0" borderId="0" xfId="0" applyNumberFormat="1" applyFont="1"/>
    <xf numFmtId="167" fontId="4" fillId="0" borderId="0" xfId="0" applyNumberFormat="1" applyFont="1" applyProtection="1">
      <protection locked="0"/>
    </xf>
    <xf numFmtId="41" fontId="4" fillId="0" borderId="0" xfId="1" applyNumberFormat="1" applyFont="1" applyProtection="1">
      <protection locked="0"/>
    </xf>
    <xf numFmtId="165" fontId="4" fillId="0" borderId="0" xfId="0" applyNumberFormat="1" applyFont="1" applyProtection="1">
      <protection locked="0"/>
    </xf>
    <xf numFmtId="165" fontId="7" fillId="0" borderId="0" xfId="0" applyNumberFormat="1" applyFont="1" applyProtection="1">
      <protection locked="0"/>
    </xf>
    <xf numFmtId="167" fontId="15" fillId="0" borderId="0" xfId="0" applyNumberFormat="1" applyFont="1" applyProtection="1">
      <protection locked="0"/>
    </xf>
    <xf numFmtId="43" fontId="4" fillId="0" borderId="0" xfId="1" applyFont="1"/>
    <xf numFmtId="167" fontId="4" fillId="0" borderId="0" xfId="1" applyNumberFormat="1" applyFont="1" applyProtection="1"/>
    <xf numFmtId="41" fontId="4" fillId="0" borderId="0" xfId="0" applyNumberFormat="1" applyFont="1"/>
    <xf numFmtId="168" fontId="11" fillId="0" borderId="0" xfId="0" applyNumberFormat="1" applyFont="1"/>
    <xf numFmtId="165" fontId="6" fillId="0" borderId="0" xfId="0" applyNumberFormat="1" applyFont="1" applyProtection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44" sqref="F44"/>
    </sheetView>
  </sheetViews>
  <sheetFormatPr defaultColWidth="9.140625" defaultRowHeight="15" customHeight="1" x14ac:dyDescent="0.2"/>
  <cols>
    <col min="1" max="1" width="1.85546875" style="4" customWidth="1"/>
    <col min="2" max="2" width="12" style="4" customWidth="1"/>
    <col min="3" max="3" width="6.140625" style="4" customWidth="1"/>
    <col min="4" max="4" width="12.5703125" style="4" customWidth="1"/>
    <col min="5" max="5" width="11.85546875" style="4" customWidth="1"/>
    <col min="6" max="6" width="10.42578125" style="4" customWidth="1"/>
    <col min="7" max="8" width="10.28515625" style="4" customWidth="1"/>
    <col min="9" max="9" width="10.85546875" style="4" customWidth="1"/>
    <col min="10" max="10" width="9.7109375" style="4" customWidth="1"/>
    <col min="11" max="12" width="9.5703125" style="4" customWidth="1"/>
    <col min="13" max="13" width="14.28515625" style="4" customWidth="1"/>
    <col min="14" max="14" width="8.85546875" style="4" customWidth="1"/>
    <col min="15" max="15" width="12.28515625" style="4" customWidth="1"/>
    <col min="16" max="16384" width="9.140625" style="4"/>
  </cols>
  <sheetData>
    <row r="1" spans="1:15" s="3" customFormat="1" ht="21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7" customFormat="1" ht="14.1" customHeight="1" x14ac:dyDescent="0.2">
      <c r="A2" s="4"/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7" customFormat="1" ht="14.1" customHeight="1" x14ac:dyDescent="0.2">
      <c r="A3" s="4"/>
      <c r="B3" s="8" t="s">
        <v>58</v>
      </c>
      <c r="C3" s="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0"/>
    </row>
    <row r="4" spans="1:15" s="14" customFormat="1" ht="12.75" customHeight="1" x14ac:dyDescent="0.2">
      <c r="A4" s="11"/>
      <c r="B4" s="12" t="s">
        <v>2</v>
      </c>
      <c r="C4" s="1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s="18" customFormat="1" ht="17.25" customHeight="1" x14ac:dyDescent="0.2">
      <c r="A5" s="15"/>
      <c r="B5" s="15"/>
      <c r="C5" s="16"/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</row>
    <row r="6" spans="1:15" s="24" customFormat="1" ht="14.25" customHeight="1" x14ac:dyDescent="0.2">
      <c r="A6" s="19"/>
      <c r="B6" s="20"/>
      <c r="C6" s="20"/>
      <c r="D6" s="21">
        <v>1222919.1000000001</v>
      </c>
      <c r="E6" s="22">
        <v>469822.77</v>
      </c>
      <c r="F6" s="22">
        <v>168453.61</v>
      </c>
      <c r="G6" s="22">
        <v>60676.28</v>
      </c>
      <c r="H6" s="22">
        <v>462201.54</v>
      </c>
      <c r="I6" s="22">
        <v>0</v>
      </c>
      <c r="J6" s="22">
        <v>-20350.63</v>
      </c>
      <c r="K6" s="22">
        <v>283410.58</v>
      </c>
      <c r="L6" s="22">
        <v>6897.1</v>
      </c>
      <c r="M6" s="23">
        <f>SUM(D6:L6)</f>
        <v>2654030.35</v>
      </c>
    </row>
    <row r="7" spans="1:15" s="29" customFormat="1" ht="3.95" customHeight="1" x14ac:dyDescent="0.2">
      <c r="A7" s="25"/>
      <c r="B7" s="26"/>
      <c r="C7" s="26"/>
      <c r="D7" s="27"/>
      <c r="E7" s="28"/>
      <c r="F7" s="28"/>
      <c r="G7" s="28"/>
      <c r="H7" s="28"/>
      <c r="I7" s="28"/>
      <c r="J7" s="28"/>
      <c r="K7" s="28"/>
      <c r="L7" s="28"/>
      <c r="M7" s="28"/>
    </row>
    <row r="8" spans="1:15" s="14" customFormat="1" ht="17.100000000000001" customHeight="1" x14ac:dyDescent="0.2">
      <c r="A8" s="11"/>
      <c r="B8" s="30" t="s">
        <v>13</v>
      </c>
      <c r="C8" s="31"/>
      <c r="D8" s="11"/>
      <c r="E8" s="32"/>
      <c r="F8" s="32"/>
      <c r="G8" s="32"/>
      <c r="H8" s="32"/>
      <c r="I8" s="32"/>
      <c r="J8" s="32"/>
      <c r="K8" s="32"/>
      <c r="L8" s="32"/>
      <c r="M8" s="32"/>
    </row>
    <row r="9" spans="1:15" s="7" customFormat="1" ht="14.1" customHeight="1" x14ac:dyDescent="0.2">
      <c r="A9" s="4"/>
      <c r="B9" s="33"/>
      <c r="C9" s="34" t="s">
        <v>14</v>
      </c>
      <c r="D9" s="35">
        <v>3312457.29</v>
      </c>
      <c r="E9" s="36">
        <v>1100273.47</v>
      </c>
      <c r="F9" s="36">
        <v>368607.8</v>
      </c>
      <c r="G9" s="36">
        <v>109344.55</v>
      </c>
      <c r="H9" s="36">
        <v>640604.80000000005</v>
      </c>
      <c r="I9" s="36">
        <v>3601656.95</v>
      </c>
      <c r="J9" s="37"/>
      <c r="K9" s="37"/>
      <c r="L9" s="37"/>
      <c r="M9" s="38">
        <f t="shared" ref="M9:M17" si="0">SUM(D9:L9)</f>
        <v>9132944.8599999994</v>
      </c>
    </row>
    <row r="10" spans="1:15" s="7" customFormat="1" ht="14.1" customHeight="1" x14ac:dyDescent="0.2">
      <c r="A10" s="4"/>
      <c r="B10" s="33"/>
      <c r="C10" s="34" t="s">
        <v>15</v>
      </c>
      <c r="D10" s="35">
        <v>32005.61</v>
      </c>
      <c r="E10" s="37"/>
      <c r="F10" s="37"/>
      <c r="G10" s="37"/>
      <c r="H10" s="37"/>
      <c r="I10" s="37"/>
      <c r="J10" s="37"/>
      <c r="K10" s="37"/>
      <c r="L10" s="37"/>
      <c r="M10" s="38">
        <f t="shared" si="0"/>
        <v>32005.61</v>
      </c>
    </row>
    <row r="11" spans="1:15" s="7" customFormat="1" ht="14.1" customHeight="1" x14ac:dyDescent="0.2">
      <c r="A11" s="4"/>
      <c r="B11" s="33"/>
      <c r="C11" s="34" t="s">
        <v>16</v>
      </c>
      <c r="D11" s="35">
        <v>8384.1200000000008</v>
      </c>
      <c r="E11" s="36">
        <v>2387.2600000000002</v>
      </c>
      <c r="F11" s="36">
        <v>799.77</v>
      </c>
      <c r="G11" s="36">
        <v>237.24</v>
      </c>
      <c r="H11" s="36">
        <v>1390.1</v>
      </c>
      <c r="I11" s="36"/>
      <c r="J11" s="37"/>
      <c r="K11" s="36"/>
      <c r="L11" s="36"/>
      <c r="M11" s="38">
        <f t="shared" si="0"/>
        <v>13198.490000000002</v>
      </c>
    </row>
    <row r="12" spans="1:15" s="7" customFormat="1" ht="14.1" customHeight="1" x14ac:dyDescent="0.2">
      <c r="A12" s="4"/>
      <c r="B12" s="33"/>
      <c r="C12" s="34" t="s">
        <v>17</v>
      </c>
      <c r="D12" s="39"/>
      <c r="E12" s="36">
        <v>537466.56000000006</v>
      </c>
      <c r="F12" s="37"/>
      <c r="G12" s="37"/>
      <c r="H12" s="37"/>
      <c r="I12" s="37"/>
      <c r="J12" s="37"/>
      <c r="K12" s="37"/>
      <c r="L12" s="37"/>
      <c r="M12" s="38">
        <f t="shared" si="0"/>
        <v>537466.56000000006</v>
      </c>
    </row>
    <row r="13" spans="1:15" s="7" customFormat="1" ht="14.1" customHeight="1" x14ac:dyDescent="0.2">
      <c r="A13" s="4"/>
      <c r="B13" s="33"/>
      <c r="C13" s="34" t="s">
        <v>18</v>
      </c>
      <c r="D13" s="35">
        <v>5460.59</v>
      </c>
      <c r="E13" s="36">
        <v>1608.1</v>
      </c>
      <c r="F13" s="36">
        <v>691.31</v>
      </c>
      <c r="G13" s="36">
        <v>38.630000000000003</v>
      </c>
      <c r="H13" s="36">
        <v>1449.6</v>
      </c>
      <c r="I13" s="36"/>
      <c r="J13" s="36">
        <v>35.81</v>
      </c>
      <c r="K13" s="36">
        <v>1482.39</v>
      </c>
      <c r="L13" s="36">
        <v>1917.69</v>
      </c>
      <c r="M13" s="38">
        <f t="shared" si="0"/>
        <v>12684.119999999999</v>
      </c>
    </row>
    <row r="14" spans="1:15" s="7" customFormat="1" ht="14.1" customHeight="1" x14ac:dyDescent="0.2">
      <c r="A14" s="4"/>
      <c r="B14" s="33"/>
      <c r="C14" s="34" t="s">
        <v>19</v>
      </c>
      <c r="D14" s="35">
        <v>2105</v>
      </c>
      <c r="E14" s="36">
        <v>541.71</v>
      </c>
      <c r="F14" s="36"/>
      <c r="G14" s="36"/>
      <c r="H14" s="36"/>
      <c r="I14" s="36"/>
      <c r="J14" s="36">
        <v>40279.29</v>
      </c>
      <c r="K14" s="36"/>
      <c r="L14" s="36"/>
      <c r="M14" s="38">
        <f t="shared" si="0"/>
        <v>42926</v>
      </c>
    </row>
    <row r="15" spans="1:15" s="7" customFormat="1" ht="14.1" customHeight="1" x14ac:dyDescent="0.2">
      <c r="A15" s="4"/>
      <c r="B15" s="33"/>
      <c r="C15" s="34" t="s">
        <v>20</v>
      </c>
      <c r="D15" s="35"/>
      <c r="E15" s="36">
        <v>50000</v>
      </c>
      <c r="F15" s="36"/>
      <c r="G15" s="36">
        <v>11000</v>
      </c>
      <c r="H15" s="36"/>
      <c r="I15" s="36"/>
      <c r="J15" s="36">
        <v>549846</v>
      </c>
      <c r="K15" s="36"/>
      <c r="L15" s="36"/>
      <c r="M15" s="38">
        <f t="shared" si="0"/>
        <v>610846</v>
      </c>
    </row>
    <row r="16" spans="1:15" s="7" customFormat="1" ht="14.1" hidden="1" customHeight="1" x14ac:dyDescent="0.2">
      <c r="A16" s="4"/>
      <c r="B16" s="33"/>
      <c r="C16" s="34" t="s">
        <v>21</v>
      </c>
      <c r="D16" s="35"/>
      <c r="E16" s="36"/>
      <c r="F16" s="36"/>
      <c r="G16" s="36"/>
      <c r="H16" s="36"/>
      <c r="I16" s="36"/>
      <c r="J16" s="36"/>
      <c r="K16" s="36"/>
      <c r="L16" s="36"/>
      <c r="M16" s="38">
        <f t="shared" si="0"/>
        <v>0</v>
      </c>
    </row>
    <row r="17" spans="1:15" s="7" customFormat="1" ht="14.1" customHeight="1" x14ac:dyDescent="0.2">
      <c r="A17" s="4"/>
      <c r="B17" s="33"/>
      <c r="C17" s="34" t="s">
        <v>22</v>
      </c>
      <c r="D17" s="40">
        <f t="shared" ref="D17:L17" si="1">SUM(D9:D16)</f>
        <v>3360412.61</v>
      </c>
      <c r="E17" s="38">
        <f t="shared" si="1"/>
        <v>1692277.1</v>
      </c>
      <c r="F17" s="38">
        <f t="shared" si="1"/>
        <v>370098.88</v>
      </c>
      <c r="G17" s="38">
        <f t="shared" si="1"/>
        <v>120620.42000000001</v>
      </c>
      <c r="H17" s="38">
        <f t="shared" si="1"/>
        <v>643444.5</v>
      </c>
      <c r="I17" s="38">
        <f t="shared" si="1"/>
        <v>3601656.95</v>
      </c>
      <c r="J17" s="38">
        <f t="shared" si="1"/>
        <v>590161.1</v>
      </c>
      <c r="K17" s="38">
        <f t="shared" si="1"/>
        <v>1482.39</v>
      </c>
      <c r="L17" s="38">
        <f t="shared" si="1"/>
        <v>1917.69</v>
      </c>
      <c r="M17" s="38">
        <f t="shared" si="0"/>
        <v>10382071.640000001</v>
      </c>
    </row>
    <row r="18" spans="1:15" s="7" customFormat="1" ht="7.5" customHeight="1" x14ac:dyDescent="0.2">
      <c r="A18" s="4"/>
      <c r="B18" s="41"/>
      <c r="C18" s="41"/>
      <c r="D18" s="4"/>
      <c r="E18" s="42"/>
      <c r="F18" s="42"/>
      <c r="G18" s="42"/>
      <c r="H18" s="42"/>
      <c r="I18" s="42"/>
      <c r="J18" s="42"/>
      <c r="K18" s="42"/>
      <c r="L18" s="42"/>
      <c r="M18" s="42"/>
    </row>
    <row r="19" spans="1:15" s="14" customFormat="1" ht="14.1" customHeight="1" x14ac:dyDescent="0.2">
      <c r="A19" s="11"/>
      <c r="B19" s="30" t="s">
        <v>23</v>
      </c>
      <c r="C19" s="31"/>
      <c r="D19" s="11"/>
      <c r="E19" s="32"/>
      <c r="F19" s="32"/>
      <c r="G19" s="32"/>
      <c r="H19" s="32"/>
      <c r="I19" s="32"/>
      <c r="J19" s="32"/>
      <c r="K19" s="32"/>
      <c r="L19" s="32"/>
      <c r="M19" s="32"/>
    </row>
    <row r="20" spans="1:15" s="24" customFormat="1" ht="14.25" customHeight="1" x14ac:dyDescent="0.2">
      <c r="A20" s="19"/>
      <c r="B20" s="43"/>
      <c r="C20" s="44" t="s">
        <v>24</v>
      </c>
      <c r="D20" s="45">
        <v>2608198.69</v>
      </c>
      <c r="E20" s="46">
        <v>1562882.79</v>
      </c>
      <c r="F20" s="46">
        <v>344853.06</v>
      </c>
      <c r="G20" s="46">
        <v>123279.28</v>
      </c>
      <c r="H20" s="46">
        <v>580362.75</v>
      </c>
      <c r="I20" s="46"/>
      <c r="J20" s="46">
        <v>558875.44999999995</v>
      </c>
      <c r="K20" s="46">
        <v>0</v>
      </c>
      <c r="L20" s="46">
        <v>5103.34</v>
      </c>
      <c r="M20" s="23">
        <f>SUM(D20:L20)</f>
        <v>5783555.3600000003</v>
      </c>
    </row>
    <row r="21" spans="1:15" s="24" customFormat="1" ht="14.25" customHeight="1" x14ac:dyDescent="0.2">
      <c r="A21" s="19"/>
      <c r="B21" s="43"/>
      <c r="C21" s="44" t="s">
        <v>25</v>
      </c>
      <c r="D21" s="45">
        <v>1754.93</v>
      </c>
      <c r="E21" s="46">
        <v>2338.02</v>
      </c>
      <c r="F21" s="46"/>
      <c r="G21" s="46"/>
      <c r="H21" s="46"/>
      <c r="I21" s="46"/>
      <c r="J21" s="46"/>
      <c r="K21" s="46"/>
      <c r="L21" s="46"/>
      <c r="M21" s="23">
        <f>SUM(D21:L21)</f>
        <v>4092.95</v>
      </c>
    </row>
    <row r="22" spans="1:15" s="24" customFormat="1" ht="14.25" customHeight="1" x14ac:dyDescent="0.2">
      <c r="A22" s="19"/>
      <c r="B22" s="43"/>
      <c r="C22" s="44" t="s">
        <v>26</v>
      </c>
      <c r="D22" s="21">
        <v>340000</v>
      </c>
      <c r="E22" s="46">
        <v>259846</v>
      </c>
      <c r="F22" s="46"/>
      <c r="G22" s="46"/>
      <c r="H22" s="46"/>
      <c r="I22" s="46"/>
      <c r="J22" s="46"/>
      <c r="K22" s="46"/>
      <c r="L22" s="46"/>
      <c r="M22" s="23">
        <f>SUM(D22:L22)</f>
        <v>599846</v>
      </c>
    </row>
    <row r="23" spans="1:15" s="52" customFormat="1" ht="14.1" customHeight="1" x14ac:dyDescent="0.2">
      <c r="A23" s="47"/>
      <c r="B23" s="48"/>
      <c r="C23" s="49" t="s">
        <v>27</v>
      </c>
      <c r="D23" s="50">
        <f>SUM(D20:D22)</f>
        <v>2949953.62</v>
      </c>
      <c r="E23" s="51">
        <f>SUM(E20:E22)</f>
        <v>1825066.81</v>
      </c>
      <c r="F23" s="51">
        <f t="shared" ref="F23:L23" si="2">SUM(F20:F22)</f>
        <v>344853.06</v>
      </c>
      <c r="G23" s="51">
        <f t="shared" si="2"/>
        <v>123279.28</v>
      </c>
      <c r="H23" s="51">
        <f t="shared" si="2"/>
        <v>580362.75</v>
      </c>
      <c r="I23" s="51">
        <f t="shared" si="2"/>
        <v>0</v>
      </c>
      <c r="J23" s="51">
        <f t="shared" si="2"/>
        <v>558875.44999999995</v>
      </c>
      <c r="K23" s="51">
        <f t="shared" si="2"/>
        <v>0</v>
      </c>
      <c r="L23" s="51">
        <f t="shared" si="2"/>
        <v>5103.34</v>
      </c>
      <c r="M23" s="51">
        <f>SUM(M20:M22)</f>
        <v>6387494.3100000005</v>
      </c>
    </row>
    <row r="24" spans="1:15" s="14" customFormat="1" ht="17.25" customHeight="1" x14ac:dyDescent="0.2">
      <c r="A24" s="11"/>
      <c r="B24" s="30" t="s">
        <v>28</v>
      </c>
      <c r="C24" s="31"/>
      <c r="D24" s="11"/>
      <c r="E24" s="32"/>
      <c r="F24" s="32"/>
      <c r="G24" s="32"/>
      <c r="H24" s="32"/>
      <c r="I24" s="32"/>
      <c r="J24" s="32"/>
      <c r="K24" s="32"/>
      <c r="L24" s="32"/>
      <c r="M24" s="32"/>
    </row>
    <row r="25" spans="1:15" s="24" customFormat="1" ht="14.25" customHeight="1" x14ac:dyDescent="0.2">
      <c r="A25" s="19"/>
      <c r="B25" s="43"/>
      <c r="C25" s="53"/>
      <c r="D25" s="54">
        <f>SUM(D6,D17)-D23</f>
        <v>1633378.0899999999</v>
      </c>
      <c r="E25" s="23">
        <f t="shared" ref="E25:L25" si="3">SUM(E6,E17)-E23</f>
        <v>337033.06000000006</v>
      </c>
      <c r="F25" s="55">
        <f t="shared" si="3"/>
        <v>193699.43</v>
      </c>
      <c r="G25" s="55">
        <f t="shared" si="3"/>
        <v>58017.420000000013</v>
      </c>
      <c r="H25" s="55">
        <f t="shared" si="3"/>
        <v>525283.29</v>
      </c>
      <c r="I25" s="55">
        <f t="shared" si="3"/>
        <v>3601656.95</v>
      </c>
      <c r="J25" s="55">
        <f t="shared" si="3"/>
        <v>10935.020000000019</v>
      </c>
      <c r="K25" s="55">
        <f t="shared" si="3"/>
        <v>284892.97000000003</v>
      </c>
      <c r="L25" s="55">
        <f t="shared" si="3"/>
        <v>3711.4500000000007</v>
      </c>
      <c r="M25" s="23">
        <f>SUM(D25:L25)</f>
        <v>6648607.6799999997</v>
      </c>
    </row>
    <row r="26" spans="1:15" s="58" customFormat="1" ht="12" customHeight="1" x14ac:dyDescent="0.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 t="s">
        <v>29</v>
      </c>
    </row>
    <row r="27" spans="1:15" s="59" customFormat="1" ht="14.25" customHeight="1" x14ac:dyDescent="0.2">
      <c r="A27" s="13"/>
      <c r="B27" s="11"/>
      <c r="C27" s="12" t="s">
        <v>30</v>
      </c>
      <c r="D27" s="12"/>
      <c r="E27" s="12"/>
      <c r="F27" s="12"/>
      <c r="G27" s="12"/>
      <c r="H27" s="12" t="s">
        <v>31</v>
      </c>
      <c r="I27" s="12"/>
      <c r="J27" s="13"/>
      <c r="K27" s="13"/>
      <c r="L27" s="13"/>
      <c r="M27" s="13"/>
      <c r="N27" s="13"/>
      <c r="O27" s="13"/>
    </row>
    <row r="28" spans="1:15" ht="12.6" customHeight="1" x14ac:dyDescent="0.2">
      <c r="D28" s="60" t="s">
        <v>32</v>
      </c>
      <c r="E28" s="61">
        <v>49.25</v>
      </c>
      <c r="J28" s="62" t="s">
        <v>33</v>
      </c>
      <c r="K28" s="4" t="s">
        <v>34</v>
      </c>
    </row>
    <row r="29" spans="1:15" ht="12.6" customHeight="1" x14ac:dyDescent="0.2">
      <c r="J29" s="63"/>
      <c r="L29" s="60" t="s">
        <v>35</v>
      </c>
      <c r="M29" s="64">
        <v>5580000</v>
      </c>
    </row>
    <row r="30" spans="1:15" ht="12.6" customHeight="1" x14ac:dyDescent="0.2">
      <c r="B30" s="4" t="s">
        <v>36</v>
      </c>
      <c r="D30" s="60" t="s">
        <v>37</v>
      </c>
      <c r="E30" s="65">
        <v>6608354.4199999999</v>
      </c>
      <c r="J30" s="63"/>
      <c r="L30" s="60" t="s">
        <v>38</v>
      </c>
      <c r="M30" s="64">
        <v>3152828.95</v>
      </c>
    </row>
    <row r="31" spans="1:15" ht="12.6" customHeight="1" x14ac:dyDescent="0.2">
      <c r="J31" s="63"/>
      <c r="L31" s="60" t="s">
        <v>39</v>
      </c>
      <c r="M31" s="64">
        <v>435000</v>
      </c>
    </row>
    <row r="32" spans="1:15" ht="12.6" customHeight="1" x14ac:dyDescent="0.2">
      <c r="B32" s="4" t="s">
        <v>40</v>
      </c>
      <c r="D32" s="60" t="s">
        <v>37</v>
      </c>
      <c r="E32" s="65">
        <v>40253.26</v>
      </c>
      <c r="J32" s="63"/>
      <c r="L32" s="60" t="s">
        <v>41</v>
      </c>
      <c r="M32" s="66"/>
    </row>
    <row r="33" spans="1:15" ht="12.6" customHeight="1" x14ac:dyDescent="0.2">
      <c r="E33" s="67">
        <v>0</v>
      </c>
      <c r="J33" s="62" t="s">
        <v>42</v>
      </c>
      <c r="L33" s="60" t="s">
        <v>43</v>
      </c>
      <c r="M33" s="68">
        <f>M29+M30-M31-M32</f>
        <v>8297828.9499999993</v>
      </c>
    </row>
    <row r="34" spans="1:15" ht="12.6" customHeight="1" x14ac:dyDescent="0.2">
      <c r="D34" s="60"/>
      <c r="E34" s="69"/>
      <c r="L34" s="4" t="s">
        <v>44</v>
      </c>
      <c r="M34" s="60" t="s">
        <v>45</v>
      </c>
      <c r="N34" s="70"/>
      <c r="O34" s="70"/>
    </row>
    <row r="35" spans="1:15" ht="12.6" customHeight="1" x14ac:dyDescent="0.2">
      <c r="H35" s="11">
        <v>2017</v>
      </c>
      <c r="I35" s="71"/>
      <c r="M35" s="11">
        <v>2018</v>
      </c>
      <c r="N35" s="11"/>
      <c r="O35" s="11"/>
    </row>
    <row r="36" spans="1:15" s="32" customFormat="1" ht="16.5" customHeight="1" x14ac:dyDescent="0.2">
      <c r="A36" s="11"/>
      <c r="B36" s="11"/>
      <c r="C36" s="5" t="s">
        <v>46</v>
      </c>
      <c r="D36" s="72"/>
      <c r="E36" s="72"/>
      <c r="F36" s="72"/>
      <c r="G36" s="73" t="s">
        <v>47</v>
      </c>
      <c r="H36" s="4"/>
      <c r="I36" s="4"/>
      <c r="J36" s="63"/>
      <c r="K36" s="4"/>
      <c r="L36" s="73" t="s">
        <v>48</v>
      </c>
      <c r="M36" s="4"/>
      <c r="N36" s="60"/>
      <c r="O36" s="74"/>
    </row>
    <row r="37" spans="1:15" ht="12.6" customHeight="1" x14ac:dyDescent="0.2">
      <c r="E37" s="60" t="s">
        <v>49</v>
      </c>
      <c r="G37" s="60" t="s">
        <v>3</v>
      </c>
      <c r="H37" s="75">
        <v>0.64190000000000003</v>
      </c>
      <c r="I37" s="76"/>
      <c r="J37" s="11"/>
      <c r="K37" s="32"/>
      <c r="L37" s="60" t="s">
        <v>3</v>
      </c>
      <c r="M37" s="75">
        <v>0.90469999999999995</v>
      </c>
      <c r="O37" s="74"/>
    </row>
    <row r="38" spans="1:15" ht="12.6" customHeight="1" x14ac:dyDescent="0.2">
      <c r="D38" s="60" t="s">
        <v>50</v>
      </c>
      <c r="E38" s="77">
        <f>47052000+2387900+3576435+257000+238677820+852190+55937610+14253218</f>
        <v>362994173</v>
      </c>
      <c r="G38" s="60" t="s">
        <v>4</v>
      </c>
      <c r="H38" s="4">
        <v>0.2576</v>
      </c>
      <c r="I38" s="76"/>
      <c r="L38" s="60" t="s">
        <v>4</v>
      </c>
      <c r="M38" s="4">
        <v>0.2576</v>
      </c>
      <c r="N38" s="78"/>
      <c r="O38" s="74"/>
    </row>
    <row r="39" spans="1:15" ht="12.6" customHeight="1" x14ac:dyDescent="0.2">
      <c r="D39" s="60" t="s">
        <v>51</v>
      </c>
      <c r="E39" s="77">
        <f>10440970+713624+47056870+4172950+3328213</f>
        <v>65712627</v>
      </c>
      <c r="G39" s="60" t="s">
        <v>5</v>
      </c>
      <c r="H39" s="4">
        <v>8.6300000000000002E-2</v>
      </c>
      <c r="I39" s="76"/>
      <c r="L39" s="60" t="s">
        <v>5</v>
      </c>
      <c r="M39" s="4">
        <v>8.6300000000000002E-2</v>
      </c>
      <c r="N39" s="78"/>
      <c r="O39" s="74"/>
    </row>
    <row r="40" spans="1:15" ht="12.6" customHeight="1" x14ac:dyDescent="0.2">
      <c r="D40" s="60" t="s">
        <v>52</v>
      </c>
      <c r="E40" s="69">
        <v>0</v>
      </c>
      <c r="G40" s="60" t="s">
        <v>53</v>
      </c>
      <c r="H40" s="4">
        <v>2.5600000000000001E-2</v>
      </c>
      <c r="I40" s="76"/>
      <c r="L40" s="60" t="s">
        <v>53</v>
      </c>
      <c r="M40" s="4">
        <v>2.5600000000000001E-2</v>
      </c>
      <c r="N40" s="79"/>
    </row>
    <row r="41" spans="1:15" ht="12.6" customHeight="1" x14ac:dyDescent="0.2">
      <c r="D41" s="60" t="s">
        <v>54</v>
      </c>
      <c r="E41" s="77"/>
      <c r="G41" s="60" t="s">
        <v>55</v>
      </c>
      <c r="H41" s="80">
        <v>0.15</v>
      </c>
      <c r="I41" s="80"/>
      <c r="L41" s="60" t="s">
        <v>55</v>
      </c>
      <c r="M41" s="80">
        <v>0.15</v>
      </c>
      <c r="N41" s="78"/>
    </row>
    <row r="42" spans="1:15" ht="12.6" customHeight="1" x14ac:dyDescent="0.2">
      <c r="D42" s="60"/>
      <c r="E42" s="81"/>
      <c r="G42" s="60" t="s">
        <v>56</v>
      </c>
      <c r="H42" s="4">
        <f>SUM(H37:H41)</f>
        <v>1.1614</v>
      </c>
      <c r="I42" s="82"/>
      <c r="L42" s="60" t="s">
        <v>56</v>
      </c>
      <c r="M42" s="4">
        <f>SUM(M37:M41)</f>
        <v>1.4241999999999999</v>
      </c>
      <c r="N42" s="78"/>
    </row>
    <row r="43" spans="1:15" ht="12.95" customHeight="1" x14ac:dyDescent="0.2">
      <c r="D43" s="4" t="s">
        <v>57</v>
      </c>
      <c r="E43" s="83">
        <f>SUM(E38:E42)</f>
        <v>428706800</v>
      </c>
      <c r="K43" s="60"/>
      <c r="L43" s="60"/>
      <c r="M43" s="84"/>
      <c r="N43" s="42"/>
    </row>
    <row r="44" spans="1:15" ht="12" customHeight="1" x14ac:dyDescent="0.2">
      <c r="K44" s="60"/>
      <c r="L44" s="60"/>
      <c r="M44" s="84"/>
      <c r="N44" s="42"/>
    </row>
    <row r="45" spans="1:15" ht="15" customHeight="1" x14ac:dyDescent="0.2">
      <c r="O45" s="85"/>
    </row>
  </sheetData>
  <pageMargins left="0" right="0" top="0.25" bottom="0.25" header="0.5" footer="0.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Viefhaus, Onda</dc:creator>
  <cp:lastModifiedBy>Laudano, Krista</cp:lastModifiedBy>
  <cp:lastPrinted>2019-02-18T20:48:32Z</cp:lastPrinted>
  <dcterms:created xsi:type="dcterms:W3CDTF">2016-03-09T15:29:35Z</dcterms:created>
  <dcterms:modified xsi:type="dcterms:W3CDTF">2019-02-18T20:48:33Z</dcterms:modified>
</cp:coreProperties>
</file>